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11-F-2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<sst xmlns="http://schemas.openxmlformats.org/spreadsheetml/2006/main" count="72" uniqueCount="70">
  <si>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2-4</t>
  </si>
  <si>
    <t>2-4-1</t>
  </si>
  <si>
    <t>2-4-1-08</t>
  </si>
  <si>
    <t>Otros Recursos del Balance</t>
  </si>
  <si>
    <t>2-4-1-08-01</t>
  </si>
  <si>
    <t>Otros Recursos del Balance de Destinación Específica</t>
  </si>
  <si>
    <t>2-4-1-08-01-01</t>
  </si>
  <si>
    <t>2-4-1-08-01-02</t>
  </si>
  <si>
    <t>2-4-1-08-01-03</t>
  </si>
  <si>
    <t>2-4-1-08-02</t>
  </si>
  <si>
    <t>Otros Recursos del Balance  de libre destinación</t>
  </si>
  <si>
    <t>2-4-3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</si>
  <si>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</si>
  <si>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</si>
  <si>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</si>
  <si>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</si>
  <si>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</si>
  <si>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</si>
  <si>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</si>
  <si>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</si>
  <si>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</si>
  <si>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</si>
  <si>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</si>
  <si>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</si>
  <si>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</si>
  <si>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</si>
  <si>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</si>
  <si>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</si>
  <si>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</si>
  <si>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TOTAL  RECURSOS FINANCIACIÓN RESERVAS</t>
  </si>
  <si>
    <t>CÓDIGO PRESUPUESTAL</t>
  </si>
  <si>
    <t>CONCEPTO</t>
  </si>
  <si>
    <t>RECAUDO MES</t>
  </si>
  <si>
    <t>RECAUDO ACUMULADO</t>
  </si>
  <si>
    <t>% EJECUCIÓN</t>
  </si>
  <si>
    <t>RECURSOS DE CAPITAL</t>
  </si>
  <si>
    <t>RECURSOS DEL BALANCE</t>
  </si>
  <si>
    <t>RENDIMIENTOS POR OPERACIONES FINANCIERAS</t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</si>
  <si>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</si>
  <si>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</si>
  <si>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</si>
  <si>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</si>
  <si>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</si>
  <si>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</si>
  <si>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Reservas IVA Cedido de Licores</t>
  </si>
  <si>
    <t>Reservas IVA al servicio de Telefonía Móvil</t>
  </si>
  <si>
    <t>2-2-4-01-05</t>
  </si>
  <si>
    <t>2-2-4-01-06</t>
  </si>
  <si>
    <t>2-2-4-01-07</t>
  </si>
  <si>
    <t>ADMINISTRACIÓN CENTRAL</t>
  </si>
  <si>
    <t>Otras Nación</t>
  </si>
  <si>
    <t>Otros Destinación Específica</t>
  </si>
  <si>
    <t>Fosyga</t>
  </si>
  <si>
    <t>FUNDACIÓN GILBERTO ALZATE AVENDAÑO</t>
  </si>
  <si>
    <t>0215-01</t>
  </si>
  <si>
    <t>Subdirección Coorporativa</t>
  </si>
  <si>
    <t>Ordenadora del Gasto</t>
  </si>
  <si>
    <t>MARIA DEL PILAR MAYA HERRERA</t>
  </si>
  <si>
    <t>Subdirección para la gestión del Centro de Bogotá</t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</si>
  <si>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 del sistema SAP BogData</t>
    </r>
  </si>
  <si>
    <r>
      <t>RECURSOS QUE RESPALDAN LAS RESERVAS CONSTITUIDAS</t>
    </r>
    <r>
      <rPr>
        <b/>
        <vertAlign val="superscript"/>
        <sz val="11"/>
        <color indexed="8"/>
        <rFont val="Arial"/>
        <family val="2"/>
      </rPr>
      <t>1/</t>
    </r>
  </si>
  <si>
    <r>
      <t>MODIFICACIONES</t>
    </r>
    <r>
      <rPr>
        <b/>
        <vertAlign val="superscript"/>
        <sz val="11"/>
        <color indexed="8"/>
        <rFont val="Arial"/>
        <family val="2"/>
      </rPr>
      <t>2/</t>
    </r>
  </si>
  <si>
    <r>
      <t>RECURSOS QUE RESPALDAN LAS RESERVAS DEFINITIVAS</t>
    </r>
    <r>
      <rPr>
        <b/>
        <vertAlign val="superscript"/>
        <sz val="11"/>
        <color indexed="8"/>
        <rFont val="Arial"/>
        <family val="2"/>
      </rPr>
      <t>3/</t>
    </r>
  </si>
  <si>
    <t>MARTHA LUCIA CARDONA</t>
  </si>
  <si>
    <t>CESAR ALFREDO PARRA ORTEGA</t>
  </si>
  <si>
    <t>Ordenador del Gasto</t>
  </si>
  <si>
    <t xml:space="preserve">Subdirección Artística y Cultural </t>
  </si>
  <si>
    <t>SEPTIEMBRE</t>
  </si>
  <si>
    <t>Responsable de Presupuesto (e )</t>
  </si>
  <si>
    <t>RUTH ERLEY ROJAS PULGARÍN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</si>
</sst>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[$€]* #,##0.00_);_([$€]* \(#,##0.00\);_([$€]* &quot;-&quot;??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0.0%"/>
    <numFmt numFmtId="184" formatCode="0.000%"/>
    <numFmt numFmtId="185" formatCode="0.0000%"/>
    <numFmt numFmtId="186" formatCode="_-* #,##0_-;\-* #,##0_-;_-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2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4" fillId="0" borderId="13" xfId="0" applyFont="1" applyBorder="1" applyAlignment="1" quotePrefix="1">
      <alignment vertical="center" wrapText="1"/>
    </xf>
    <xf numFmtId="0" fontId="44" fillId="0" borderId="14" xfId="0" applyFont="1" applyBorder="1" applyAlignment="1" quotePrefix="1">
      <alignment vertical="center" wrapText="1"/>
    </xf>
    <xf numFmtId="0" fontId="44" fillId="0" borderId="1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5" fillId="33" borderId="16" xfId="0" applyFont="1" applyFill="1" applyBorder="1" applyAlignment="1">
      <alignment vertical="center" wrapText="1"/>
    </xf>
    <xf numFmtId="175" fontId="45" fillId="0" borderId="0" xfId="49" applyFont="1" applyAlignment="1">
      <alignment horizontal="centerContinuous"/>
    </xf>
    <xf numFmtId="175" fontId="43" fillId="0" borderId="0" xfId="49" applyFont="1" applyAlignment="1">
      <alignment/>
    </xf>
    <xf numFmtId="16" fontId="44" fillId="0" borderId="17" xfId="0" applyNumberFormat="1" applyFont="1" applyBorder="1" applyAlignment="1" quotePrefix="1">
      <alignment vertical="center" wrapText="1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0" fontId="45" fillId="33" borderId="20" xfId="0" applyFont="1" applyFill="1" applyBorder="1" applyAlignment="1">
      <alignment vertical="center"/>
    </xf>
    <xf numFmtId="0" fontId="45" fillId="0" borderId="21" xfId="0" applyFont="1" applyBorder="1" applyAlignment="1" quotePrefix="1">
      <alignment vertical="center" wrapText="1"/>
    </xf>
    <xf numFmtId="0" fontId="4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175" fontId="44" fillId="0" borderId="0" xfId="49" applyFont="1" applyAlignment="1">
      <alignment horizontal="center"/>
    </xf>
    <xf numFmtId="0" fontId="47" fillId="0" borderId="0" xfId="0" applyFont="1" applyAlignment="1">
      <alignment horizontal="center"/>
    </xf>
    <xf numFmtId="175" fontId="47" fillId="0" borderId="0" xfId="49" applyFont="1" applyAlignment="1">
      <alignment horizontal="centerContinuous"/>
    </xf>
    <xf numFmtId="0" fontId="3" fillId="0" borderId="0" xfId="0" applyFont="1" applyAlignment="1">
      <alignment/>
    </xf>
    <xf numFmtId="175" fontId="47" fillId="0" borderId="0" xfId="49" applyFont="1" applyAlignment="1">
      <alignment horizontal="center"/>
    </xf>
    <xf numFmtId="175" fontId="43" fillId="0" borderId="0" xfId="49" applyFont="1" applyAlignment="1">
      <alignment horizontal="center"/>
    </xf>
    <xf numFmtId="175" fontId="45" fillId="0" borderId="11" xfId="49" applyFont="1" applyBorder="1" applyAlignment="1">
      <alignment horizontal="right" vertical="center" wrapText="1"/>
    </xf>
    <xf numFmtId="10" fontId="45" fillId="0" borderId="22" xfId="54" applyNumberFormat="1" applyFont="1" applyBorder="1" applyAlignment="1" quotePrefix="1">
      <alignment horizontal="right" vertical="center" wrapText="1"/>
    </xf>
    <xf numFmtId="175" fontId="44" fillId="0" borderId="10" xfId="49" applyFont="1" applyBorder="1" applyAlignment="1">
      <alignment horizontal="right" vertical="center" wrapText="1"/>
    </xf>
    <xf numFmtId="10" fontId="44" fillId="0" borderId="23" xfId="54" applyNumberFormat="1" applyFont="1" applyBorder="1" applyAlignment="1" quotePrefix="1">
      <alignment horizontal="right" vertical="center" wrapText="1"/>
    </xf>
    <xf numFmtId="175" fontId="44" fillId="0" borderId="15" xfId="49" applyFont="1" applyBorder="1" applyAlignment="1">
      <alignment horizontal="right" vertical="center" wrapText="1"/>
    </xf>
    <xf numFmtId="10" fontId="44" fillId="0" borderId="24" xfId="54" applyNumberFormat="1" applyFont="1" applyBorder="1" applyAlignment="1" quotePrefix="1">
      <alignment horizontal="right" vertical="center" wrapText="1"/>
    </xf>
    <xf numFmtId="10" fontId="45" fillId="0" borderId="25" xfId="54" applyNumberFormat="1" applyFont="1" applyBorder="1" applyAlignment="1" quotePrefix="1">
      <alignment horizontal="right" vertical="center" wrapText="1"/>
    </xf>
    <xf numFmtId="175" fontId="45" fillId="0" borderId="12" xfId="49" applyFont="1" applyBorder="1" applyAlignment="1">
      <alignment horizontal="right" vertical="center" wrapText="1"/>
    </xf>
    <xf numFmtId="10" fontId="44" fillId="0" borderId="26" xfId="54" applyNumberFormat="1" applyFont="1" applyBorder="1" applyAlignment="1" quotePrefix="1">
      <alignment horizontal="right" vertical="center" wrapText="1"/>
    </xf>
    <xf numFmtId="175" fontId="45" fillId="33" borderId="15" xfId="49" applyFont="1" applyFill="1" applyBorder="1" applyAlignment="1">
      <alignment horizontal="right" vertical="center" wrapText="1"/>
    </xf>
    <xf numFmtId="10" fontId="45" fillId="0" borderId="24" xfId="54" applyNumberFormat="1" applyFont="1" applyBorder="1" applyAlignment="1" quotePrefix="1">
      <alignment horizontal="right" vertical="center" wrapText="1"/>
    </xf>
    <xf numFmtId="0" fontId="47" fillId="33" borderId="27" xfId="0" applyFont="1" applyFill="1" applyBorder="1" applyAlignment="1">
      <alignment horizontal="center" vertical="center"/>
    </xf>
    <xf numFmtId="175" fontId="47" fillId="33" borderId="27" xfId="49" applyFont="1" applyFill="1" applyBorder="1" applyAlignment="1">
      <alignment horizontal="center" vertical="center" wrapText="1"/>
    </xf>
    <xf numFmtId="175" fontId="47" fillId="33" borderId="28" xfId="49" applyFont="1" applyFill="1" applyBorder="1" applyAlignment="1">
      <alignment horizontal="center" vertical="center" wrapText="1"/>
    </xf>
    <xf numFmtId="175" fontId="45" fillId="33" borderId="20" xfId="49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175" fontId="43" fillId="0" borderId="0" xfId="49" applyFont="1" applyAlignment="1">
      <alignment vertical="center" wrapText="1"/>
    </xf>
    <xf numFmtId="0" fontId="43" fillId="0" borderId="0" xfId="0" applyFont="1" applyAlignment="1">
      <alignment vertical="center" wrapText="1"/>
    </xf>
    <xf numFmtId="175" fontId="44" fillId="0" borderId="0" xfId="49" applyFont="1" applyAlignment="1">
      <alignment horizontal="right"/>
    </xf>
    <xf numFmtId="175" fontId="45" fillId="33" borderId="10" xfId="49" applyFont="1" applyFill="1" applyBorder="1" applyAlignment="1">
      <alignment horizontal="right" vertical="center" wrapText="1"/>
    </xf>
    <xf numFmtId="10" fontId="45" fillId="33" borderId="10" xfId="54" applyNumberFormat="1" applyFont="1" applyFill="1" applyBorder="1" applyAlignment="1">
      <alignment horizontal="right" vertical="center" wrapText="1"/>
    </xf>
    <xf numFmtId="175" fontId="47" fillId="33" borderId="0" xfId="49" applyFont="1" applyFill="1" applyBorder="1" applyAlignment="1">
      <alignment horizontal="center" vertical="center" wrapText="1"/>
    </xf>
    <xf numFmtId="175" fontId="43" fillId="0" borderId="0" xfId="49" applyFont="1" applyBorder="1" applyAlignment="1">
      <alignment/>
    </xf>
    <xf numFmtId="0" fontId="46" fillId="0" borderId="10" xfId="0" applyFont="1" applyBorder="1" applyAlignment="1">
      <alignment vertical="center"/>
    </xf>
    <xf numFmtId="175" fontId="0" fillId="0" borderId="0" xfId="49" applyFont="1" applyAlignment="1">
      <alignment/>
    </xf>
    <xf numFmtId="175" fontId="47" fillId="0" borderId="0" xfId="49" applyFont="1" applyAlignment="1">
      <alignment horizontal="center"/>
    </xf>
    <xf numFmtId="175" fontId="43" fillId="0" borderId="0" xfId="49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66675</xdr:rowOff>
    </xdr:from>
    <xdr:to>
      <xdr:col>0</xdr:col>
      <xdr:colOff>2152650</xdr:colOff>
      <xdr:row>1</xdr:row>
      <xdr:rowOff>1152525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view="pageLayout" zoomScale="70" zoomScalePageLayoutView="70" workbookViewId="0" topLeftCell="A25">
      <selection activeCell="A25" sqref="A25"/>
    </sheetView>
  </sheetViews>
  <sheetFormatPr defaultColWidth="11.421875" defaultRowHeight="15"/>
  <cols>
    <col min="1" max="1" width="32.28125" style="1" customWidth="1"/>
    <col min="2" max="2" width="52.28125" style="1" customWidth="1"/>
    <col min="3" max="3" width="20.00390625" style="15" customWidth="1"/>
    <col min="4" max="4" width="24.57421875" style="15" customWidth="1"/>
    <col min="5" max="5" width="19.8515625" style="15" customWidth="1"/>
    <col min="6" max="6" width="17.57421875" style="15" bestFit="1" customWidth="1"/>
    <col min="7" max="7" width="17.28125" style="15" customWidth="1"/>
    <col min="8" max="8" width="18.421875" style="15" customWidth="1"/>
    <col min="9" max="9" width="19.57421875" style="15" customWidth="1"/>
    <col min="10" max="16384" width="11.421875" style="1" customWidth="1"/>
  </cols>
  <sheetData>
    <row r="2" spans="1:8" ht="96" customHeight="1">
      <c r="A2" s="10" t="s">
        <v>38</v>
      </c>
      <c r="B2" s="58" t="s">
        <v>41</v>
      </c>
      <c r="C2" s="58"/>
      <c r="D2" s="58"/>
      <c r="E2" s="58"/>
      <c r="F2" s="58"/>
      <c r="G2" s="58"/>
      <c r="H2" s="58"/>
    </row>
    <row r="3" spans="1:8" ht="25.5" customHeight="1">
      <c r="A3" s="10" t="s">
        <v>40</v>
      </c>
      <c r="B3" s="59" t="s">
        <v>53</v>
      </c>
      <c r="C3" s="59"/>
      <c r="D3" s="59"/>
      <c r="E3" s="59"/>
      <c r="F3" s="59"/>
      <c r="G3" s="59"/>
      <c r="H3" s="59"/>
    </row>
    <row r="4" spans="1:8" ht="25.5" customHeight="1">
      <c r="A4" s="10" t="s">
        <v>39</v>
      </c>
      <c r="B4" s="59" t="s">
        <v>54</v>
      </c>
      <c r="C4" s="59"/>
      <c r="D4" s="59"/>
      <c r="E4" s="59"/>
      <c r="F4" s="59"/>
      <c r="G4" s="59"/>
      <c r="H4" s="59"/>
    </row>
    <row r="5" spans="1:8" ht="25.5" customHeight="1">
      <c r="A5" s="54" t="s">
        <v>42</v>
      </c>
      <c r="B5" s="59">
        <v>2021</v>
      </c>
      <c r="C5" s="59"/>
      <c r="D5" s="59"/>
      <c r="E5" s="59"/>
      <c r="F5" s="59"/>
      <c r="G5" s="59"/>
      <c r="H5" s="59"/>
    </row>
    <row r="6" spans="1:8" ht="25.5" customHeight="1">
      <c r="A6" s="10" t="s">
        <v>43</v>
      </c>
      <c r="B6" s="59" t="s">
        <v>67</v>
      </c>
      <c r="C6" s="59"/>
      <c r="D6" s="59"/>
      <c r="E6" s="59"/>
      <c r="F6" s="59"/>
      <c r="G6" s="59"/>
      <c r="H6" s="59"/>
    </row>
    <row r="7" ht="15.75" thickBot="1">
      <c r="A7" s="46"/>
    </row>
    <row r="8" spans="1:8" ht="68.25" customHeight="1" thickBot="1">
      <c r="A8" s="17" t="s">
        <v>30</v>
      </c>
      <c r="B8" s="42" t="s">
        <v>31</v>
      </c>
      <c r="C8" s="43" t="s">
        <v>60</v>
      </c>
      <c r="D8" s="43" t="s">
        <v>61</v>
      </c>
      <c r="E8" s="43" t="s">
        <v>62</v>
      </c>
      <c r="F8" s="43" t="s">
        <v>32</v>
      </c>
      <c r="G8" s="43" t="s">
        <v>33</v>
      </c>
      <c r="H8" s="44" t="s">
        <v>34</v>
      </c>
    </row>
    <row r="9" spans="1:9" s="48" customFormat="1" ht="30" customHeight="1">
      <c r="A9" s="16" t="s">
        <v>0</v>
      </c>
      <c r="B9" s="4" t="s">
        <v>35</v>
      </c>
      <c r="C9" s="31">
        <f>+C10+C17</f>
        <v>433709799</v>
      </c>
      <c r="D9" s="31">
        <f>+D10+D17</f>
        <v>0</v>
      </c>
      <c r="E9" s="31">
        <f>+E10+E17</f>
        <v>433709799</v>
      </c>
      <c r="F9" s="31">
        <f>+F10+F17</f>
        <v>35780008</v>
      </c>
      <c r="G9" s="31">
        <f>+G10+G17</f>
        <v>293843019</v>
      </c>
      <c r="H9" s="32">
        <f>G9/E9</f>
        <v>0.6775106757502612</v>
      </c>
      <c r="I9" s="47"/>
    </row>
    <row r="10" spans="1:9" s="48" customFormat="1" ht="23.25" customHeight="1">
      <c r="A10" s="6" t="s">
        <v>1</v>
      </c>
      <c r="B10" s="3" t="s">
        <v>36</v>
      </c>
      <c r="C10" s="33">
        <f>+C11</f>
        <v>433709799</v>
      </c>
      <c r="D10" s="33">
        <f>+D11</f>
        <v>0</v>
      </c>
      <c r="E10" s="33">
        <f>+E11</f>
        <v>433709799</v>
      </c>
      <c r="F10" s="33">
        <f>+F11</f>
        <v>35780008</v>
      </c>
      <c r="G10" s="33">
        <f>+G11</f>
        <v>293843019</v>
      </c>
      <c r="H10" s="34">
        <f aca="true" t="shared" si="0" ref="H10:H16">G10/E10</f>
        <v>0.6775106757502612</v>
      </c>
      <c r="I10" s="47"/>
    </row>
    <row r="11" spans="1:9" s="48" customFormat="1" ht="23.25" customHeight="1">
      <c r="A11" s="6" t="s">
        <v>2</v>
      </c>
      <c r="B11" s="3" t="s">
        <v>3</v>
      </c>
      <c r="C11" s="33">
        <f>+C12+C16</f>
        <v>433709799</v>
      </c>
      <c r="D11" s="33">
        <f>+D12+D16</f>
        <v>0</v>
      </c>
      <c r="E11" s="33">
        <f>+E12+E16</f>
        <v>433709799</v>
      </c>
      <c r="F11" s="33">
        <f>+F12+F16</f>
        <v>35780008</v>
      </c>
      <c r="G11" s="33">
        <f>+G12+G16</f>
        <v>293843019</v>
      </c>
      <c r="H11" s="34">
        <f t="shared" si="0"/>
        <v>0.6775106757502612</v>
      </c>
      <c r="I11" s="47"/>
    </row>
    <row r="12" spans="1:9" s="48" customFormat="1" ht="34.5" customHeight="1">
      <c r="A12" s="6" t="s">
        <v>4</v>
      </c>
      <c r="B12" s="3" t="s">
        <v>5</v>
      </c>
      <c r="C12" s="33">
        <f>SUM(C13:C15)</f>
        <v>430991660</v>
      </c>
      <c r="D12" s="33">
        <f>SUM(D13:D15)</f>
        <v>0</v>
      </c>
      <c r="E12" s="33">
        <f>SUM(E13:E15)</f>
        <v>430991660</v>
      </c>
      <c r="F12" s="33">
        <f>SUM(F13:F15)</f>
        <v>35780008</v>
      </c>
      <c r="G12" s="33">
        <f>SUM(G13:G15)</f>
        <v>291199876</v>
      </c>
      <c r="H12" s="34">
        <f>G12/E12</f>
        <v>0.6756508374199167</v>
      </c>
      <c r="I12" s="47"/>
    </row>
    <row r="13" spans="1:9" s="48" customFormat="1" ht="23.25" customHeight="1">
      <c r="A13" s="6" t="s">
        <v>6</v>
      </c>
      <c r="B13" s="3" t="s">
        <v>52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4">
        <v>0</v>
      </c>
      <c r="I13" s="47"/>
    </row>
    <row r="14" spans="1:9" s="48" customFormat="1" ht="23.25" customHeight="1">
      <c r="A14" s="6" t="s">
        <v>7</v>
      </c>
      <c r="B14" s="3" t="s">
        <v>50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4">
        <v>0</v>
      </c>
      <c r="I14" s="47"/>
    </row>
    <row r="15" spans="1:9" s="48" customFormat="1" ht="23.25" customHeight="1">
      <c r="A15" s="6" t="s">
        <v>8</v>
      </c>
      <c r="B15" s="3" t="s">
        <v>51</v>
      </c>
      <c r="C15" s="33">
        <v>430991660</v>
      </c>
      <c r="D15" s="33">
        <v>0</v>
      </c>
      <c r="E15" s="33">
        <v>430991660</v>
      </c>
      <c r="F15" s="33">
        <v>35780008</v>
      </c>
      <c r="G15" s="33">
        <f>16110745+16110745+16110745+16110745+16110745+89310745+85555398+F15</f>
        <v>291199876</v>
      </c>
      <c r="H15" s="34">
        <f t="shared" si="0"/>
        <v>0.6756508374199167</v>
      </c>
      <c r="I15" s="47"/>
    </row>
    <row r="16" spans="1:9" s="48" customFormat="1" ht="23.25" customHeight="1">
      <c r="A16" s="6" t="s">
        <v>9</v>
      </c>
      <c r="B16" s="3" t="s">
        <v>10</v>
      </c>
      <c r="C16" s="33">
        <v>2718139</v>
      </c>
      <c r="D16" s="33">
        <v>0</v>
      </c>
      <c r="E16" s="33">
        <v>2718139</v>
      </c>
      <c r="F16" s="33">
        <v>0</v>
      </c>
      <c r="G16" s="33">
        <f>1995437+647706+F16</f>
        <v>2643143</v>
      </c>
      <c r="H16" s="34">
        <f t="shared" si="0"/>
        <v>0.9724090637013044</v>
      </c>
      <c r="I16" s="47"/>
    </row>
    <row r="17" spans="1:9" s="48" customFormat="1" ht="39" customHeight="1">
      <c r="A17" s="6" t="s">
        <v>11</v>
      </c>
      <c r="B17" s="3" t="s">
        <v>37</v>
      </c>
      <c r="C17" s="33">
        <f>SUM(C18:C20)</f>
        <v>0</v>
      </c>
      <c r="D17" s="33">
        <f>SUM(D18:D20)</f>
        <v>0</v>
      </c>
      <c r="E17" s="33">
        <f>SUM(E18:E20)</f>
        <v>0</v>
      </c>
      <c r="F17" s="33">
        <f>SUM(F18:F20)</f>
        <v>0</v>
      </c>
      <c r="G17" s="33">
        <f>SUM(G18:G20)</f>
        <v>0</v>
      </c>
      <c r="H17" s="34">
        <v>0</v>
      </c>
      <c r="I17" s="47"/>
    </row>
    <row r="18" spans="1:9" s="48" customFormat="1" ht="33" customHeight="1">
      <c r="A18" s="6" t="s">
        <v>12</v>
      </c>
      <c r="B18" s="3" t="s">
        <v>13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4">
        <v>0</v>
      </c>
      <c r="I18" s="47"/>
    </row>
    <row r="19" spans="1:9" s="48" customFormat="1" ht="33" customHeight="1">
      <c r="A19" s="6" t="s">
        <v>14</v>
      </c>
      <c r="B19" s="3" t="s">
        <v>15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4">
        <v>0</v>
      </c>
      <c r="I19" s="47"/>
    </row>
    <row r="20" spans="1:9" s="48" customFormat="1" ht="23.25" customHeight="1" thickBot="1">
      <c r="A20" s="7" t="s">
        <v>16</v>
      </c>
      <c r="B20" s="8" t="s">
        <v>17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6">
        <v>0</v>
      </c>
      <c r="I20" s="47"/>
    </row>
    <row r="21" spans="1:8" ht="16.5" thickBot="1">
      <c r="A21" s="18" t="s">
        <v>18</v>
      </c>
      <c r="B21" s="19"/>
      <c r="C21" s="45">
        <f>+C9</f>
        <v>433709799</v>
      </c>
      <c r="D21" s="45">
        <f>+D9</f>
        <v>0</v>
      </c>
      <c r="E21" s="45">
        <f>+E9</f>
        <v>433709799</v>
      </c>
      <c r="F21" s="45">
        <f>+F9</f>
        <v>35780008</v>
      </c>
      <c r="G21" s="45">
        <f>+G9</f>
        <v>293843019</v>
      </c>
      <c r="H21" s="37">
        <f>G21/E21</f>
        <v>0.6775106757502612</v>
      </c>
    </row>
    <row r="22" spans="1:8" ht="22.5" customHeight="1">
      <c r="A22" s="20" t="s">
        <v>19</v>
      </c>
      <c r="B22" s="5" t="s">
        <v>49</v>
      </c>
      <c r="C22" s="38">
        <f>+C23</f>
        <v>2129136307</v>
      </c>
      <c r="D22" s="38">
        <f>+D23</f>
        <v>-8808499</v>
      </c>
      <c r="E22" s="38">
        <f>+E23</f>
        <v>2120327808</v>
      </c>
      <c r="F22" s="38">
        <f>+F23</f>
        <v>8718263</v>
      </c>
      <c r="G22" s="38">
        <f>+G23</f>
        <v>1877915116</v>
      </c>
      <c r="H22" s="37">
        <f>IF(+G22=0,0,+G22/E22)</f>
        <v>0.8856720686842022</v>
      </c>
    </row>
    <row r="23" spans="1:8" ht="22.5" customHeight="1">
      <c r="A23" s="21" t="s">
        <v>20</v>
      </c>
      <c r="B23" s="3" t="s">
        <v>21</v>
      </c>
      <c r="C23" s="33">
        <f>+C24+C26+C27+C28+C29</f>
        <v>2129136307</v>
      </c>
      <c r="D23" s="33">
        <f>+D24+D26+D27+D28+D29</f>
        <v>-8808499</v>
      </c>
      <c r="E23" s="33">
        <f>+E24+E26+E27+E28+E29</f>
        <v>2120327808</v>
      </c>
      <c r="F23" s="33">
        <f>+F24+F26+F27+F28+F29</f>
        <v>8718263</v>
      </c>
      <c r="G23" s="33">
        <f>+G24+G26+G27+G28+G29</f>
        <v>1877915116</v>
      </c>
      <c r="H23" s="34">
        <f>G23/E23</f>
        <v>0.8856720686842022</v>
      </c>
    </row>
    <row r="24" spans="1:8" ht="22.5" customHeight="1">
      <c r="A24" s="21" t="s">
        <v>23</v>
      </c>
      <c r="B24" s="3" t="s">
        <v>22</v>
      </c>
      <c r="C24" s="33">
        <f>+C25</f>
        <v>2129136307</v>
      </c>
      <c r="D24" s="33">
        <f>+D25</f>
        <v>-8808499</v>
      </c>
      <c r="E24" s="33">
        <f>+E25</f>
        <v>2120327808</v>
      </c>
      <c r="F24" s="33">
        <f>+F25</f>
        <v>8718263</v>
      </c>
      <c r="G24" s="33">
        <f>+G25</f>
        <v>1877915116</v>
      </c>
      <c r="H24" s="34">
        <f>G24/E24</f>
        <v>0.8856720686842022</v>
      </c>
    </row>
    <row r="25" spans="1:8" ht="22.5" customHeight="1">
      <c r="A25" s="21" t="s">
        <v>25</v>
      </c>
      <c r="B25" s="3" t="s">
        <v>24</v>
      </c>
      <c r="C25" s="33">
        <v>2129136307</v>
      </c>
      <c r="D25" s="33">
        <v>-8808499</v>
      </c>
      <c r="E25" s="33">
        <f>+C25+D25</f>
        <v>2120327808</v>
      </c>
      <c r="F25" s="33">
        <v>8718263</v>
      </c>
      <c r="G25" s="33">
        <f>14565097+265405183+1014719230+393921906+108566594+30765194+21984584+19269065+F25</f>
        <v>1877915116</v>
      </c>
      <c r="H25" s="34">
        <f>G25/E25</f>
        <v>0.8856720686842022</v>
      </c>
    </row>
    <row r="26" spans="1:8" ht="22.5" customHeight="1">
      <c r="A26" s="21" t="s">
        <v>27</v>
      </c>
      <c r="B26" s="3" t="s">
        <v>26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4">
        <v>0</v>
      </c>
    </row>
    <row r="27" spans="1:8" ht="22.5" customHeight="1">
      <c r="A27" s="22" t="s">
        <v>46</v>
      </c>
      <c r="B27" s="12" t="s">
        <v>28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4">
        <v>0</v>
      </c>
    </row>
    <row r="28" spans="1:8" ht="22.5" customHeight="1">
      <c r="A28" s="22" t="s">
        <v>47</v>
      </c>
      <c r="B28" s="3" t="s">
        <v>44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4">
        <v>0</v>
      </c>
    </row>
    <row r="29" spans="1:8" ht="22.5" customHeight="1">
      <c r="A29" s="22" t="s">
        <v>48</v>
      </c>
      <c r="B29" s="3" t="s">
        <v>45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9">
        <v>0</v>
      </c>
    </row>
    <row r="30" spans="1:8" ht="22.5" customHeight="1" thickBot="1">
      <c r="A30" s="23" t="s">
        <v>18</v>
      </c>
      <c r="B30" s="24"/>
      <c r="C30" s="40">
        <f>+C22</f>
        <v>2129136307</v>
      </c>
      <c r="D30" s="40">
        <f>+D22</f>
        <v>-8808499</v>
      </c>
      <c r="E30" s="40">
        <f>+E22</f>
        <v>2120327808</v>
      </c>
      <c r="F30" s="40">
        <f>+F22</f>
        <v>8718263</v>
      </c>
      <c r="G30" s="40">
        <f>+G22</f>
        <v>1877915116</v>
      </c>
      <c r="H30" s="41">
        <f>G30/E30</f>
        <v>0.8856720686842022</v>
      </c>
    </row>
    <row r="31" spans="1:8" ht="15">
      <c r="A31" s="2"/>
      <c r="B31" s="2"/>
      <c r="C31" s="49"/>
      <c r="D31" s="49"/>
      <c r="E31" s="49"/>
      <c r="F31" s="49"/>
      <c r="G31" s="49"/>
      <c r="H31" s="49"/>
    </row>
    <row r="32" spans="1:8" ht="34.5" customHeight="1">
      <c r="A32" s="11" t="s">
        <v>29</v>
      </c>
      <c r="B32" s="11"/>
      <c r="C32" s="50">
        <f>+C21+C30</f>
        <v>2562846106</v>
      </c>
      <c r="D32" s="50">
        <f>+D21+D30</f>
        <v>-8808499</v>
      </c>
      <c r="E32" s="50">
        <f>+E21+E30</f>
        <v>2554037607</v>
      </c>
      <c r="F32" s="50">
        <f>+F21+F30</f>
        <v>44498271</v>
      </c>
      <c r="G32" s="50">
        <f>+G21+G30</f>
        <v>2171758135</v>
      </c>
      <c r="H32" s="51">
        <f>G32/E32</f>
        <v>0.8503234756793462</v>
      </c>
    </row>
    <row r="33" spans="1:8" ht="26.25" customHeight="1">
      <c r="A33" s="28" t="s">
        <v>59</v>
      </c>
      <c r="B33" s="13"/>
      <c r="C33" s="52"/>
      <c r="D33" s="52"/>
      <c r="E33" s="52"/>
      <c r="F33" s="52"/>
      <c r="G33" s="52"/>
      <c r="H33" s="52"/>
    </row>
    <row r="34" spans="2:8" ht="49.5" customHeight="1">
      <c r="B34" s="9"/>
      <c r="F34" s="14"/>
      <c r="G34" s="53"/>
      <c r="H34" s="53"/>
    </row>
    <row r="35" spans="1:8" ht="15">
      <c r="A35" s="26" t="s">
        <v>69</v>
      </c>
      <c r="B35" s="56" t="s">
        <v>63</v>
      </c>
      <c r="C35" s="56"/>
      <c r="D35" s="55"/>
      <c r="E35" s="29" t="s">
        <v>57</v>
      </c>
      <c r="F35" s="55"/>
      <c r="G35" s="55"/>
      <c r="H35" s="29" t="s">
        <v>64</v>
      </c>
    </row>
    <row r="36" spans="1:8" ht="15">
      <c r="A36" s="26" t="s">
        <v>68</v>
      </c>
      <c r="B36" s="56" t="s">
        <v>56</v>
      </c>
      <c r="C36" s="56"/>
      <c r="D36" s="55"/>
      <c r="E36" s="29" t="s">
        <v>56</v>
      </c>
      <c r="F36" s="27"/>
      <c r="G36" s="55"/>
      <c r="H36" s="29" t="s">
        <v>65</v>
      </c>
    </row>
    <row r="37" spans="1:8" ht="15">
      <c r="A37"/>
      <c r="B37" s="57" t="s">
        <v>55</v>
      </c>
      <c r="C37" s="57"/>
      <c r="D37" s="55"/>
      <c r="E37" s="30" t="s">
        <v>58</v>
      </c>
      <c r="F37" s="27"/>
      <c r="G37" s="55"/>
      <c r="H37" s="30" t="s">
        <v>66</v>
      </c>
    </row>
    <row r="38" spans="3:7" ht="15">
      <c r="C38" s="25"/>
      <c r="G38" s="30"/>
    </row>
  </sheetData>
  <sheetProtection/>
  <mergeCells count="8">
    <mergeCell ref="B36:C36"/>
    <mergeCell ref="B37:C37"/>
    <mergeCell ref="B2:H2"/>
    <mergeCell ref="B3:H3"/>
    <mergeCell ref="B4:H4"/>
    <mergeCell ref="B5:H5"/>
    <mergeCell ref="B6:H6"/>
    <mergeCell ref="B35:C35"/>
  </mergeCells>
  <printOptions horizontalCentered="1"/>
  <pageMargins left="0.7086614173228347" right="0.5118110236220472" top="0.35433070866141736" bottom="0.15748031496062992" header="0.31496062992125984" footer="0.15748031496062992"/>
  <pageSetup horizontalDpi="600" verticalDpi="600" orientation="landscape" scale="55" r:id="rId3"/>
  <headerFooter>
    <oddFooter>&amp;C&amp;G&amp;R&amp;"Arial,Normal"&amp;12 &amp;10 
11-F.21
V.3&amp;11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LURREGO</cp:lastModifiedBy>
  <cp:lastPrinted>2021-10-04T22:39:16Z</cp:lastPrinted>
  <dcterms:created xsi:type="dcterms:W3CDTF">2013-04-23T21:12:42Z</dcterms:created>
  <dcterms:modified xsi:type="dcterms:W3CDTF">2021-10-04T22:39:37Z</dcterms:modified>
  <cp:category/>
  <cp:version/>
  <cp:contentType/>
  <cp:contentStatus/>
</cp:coreProperties>
</file>